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AAC9914F-75C3-4745-9B31-A19FE6544E79}" xr6:coauthVersionLast="40" xr6:coauthVersionMax="40" xr10:uidLastSave="{00000000-0000-0000-0000-000000000000}"/>
  <bookViews>
    <workbookView xWindow="0" yWindow="0" windowWidth="22260" windowHeight="12645" activeTab="2" xr2:uid="{00000000-000D-0000-FFFF-FFFF00000000}"/>
  </bookViews>
  <sheets>
    <sheet name="Доходы" sheetId="1" r:id="rId1"/>
    <sheet name="Р МП" sheetId="2" r:id="rId2"/>
    <sheet name="Р РПр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3" l="1"/>
  <c r="G53" i="3"/>
  <c r="E53" i="3"/>
  <c r="F53" i="3" s="1"/>
  <c r="D53" i="3"/>
  <c r="H52" i="3"/>
  <c r="F52" i="3"/>
  <c r="H51" i="3"/>
  <c r="F51" i="3"/>
  <c r="H50" i="3"/>
  <c r="F50" i="3"/>
  <c r="H49" i="3"/>
  <c r="F49" i="3"/>
  <c r="H48" i="3"/>
  <c r="F48" i="3"/>
  <c r="H47" i="3"/>
  <c r="F47" i="3"/>
  <c r="H46" i="3"/>
  <c r="F46" i="3"/>
  <c r="H45" i="3"/>
  <c r="F45" i="3"/>
  <c r="H44" i="3"/>
  <c r="F44" i="3"/>
  <c r="H43" i="3"/>
  <c r="F43" i="3"/>
  <c r="H42" i="3"/>
  <c r="F42" i="3"/>
  <c r="H41" i="3"/>
  <c r="F41" i="3"/>
  <c r="H40" i="3"/>
  <c r="F40" i="3"/>
  <c r="H39" i="3"/>
  <c r="F39" i="3"/>
  <c r="H38" i="3"/>
  <c r="F38" i="3"/>
  <c r="H37" i="3"/>
  <c r="F37" i="3"/>
  <c r="H36" i="3"/>
  <c r="F36" i="3"/>
  <c r="H35" i="3"/>
  <c r="F35" i="3"/>
  <c r="H34" i="3"/>
  <c r="F34" i="3"/>
  <c r="H33" i="3"/>
  <c r="F33" i="3"/>
  <c r="H32" i="3"/>
  <c r="F32" i="3"/>
  <c r="H31" i="3"/>
  <c r="F31" i="3"/>
  <c r="H30" i="3"/>
  <c r="F30" i="3"/>
  <c r="H29" i="3"/>
  <c r="F29" i="3"/>
  <c r="H28" i="3"/>
  <c r="F28" i="3"/>
  <c r="H27" i="3"/>
  <c r="F27" i="3"/>
  <c r="H26" i="3"/>
  <c r="F26" i="3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H6" i="3"/>
  <c r="F6" i="3"/>
  <c r="G26" i="2"/>
  <c r="E26" i="2"/>
  <c r="G25" i="2"/>
  <c r="E25" i="2"/>
  <c r="F24" i="2"/>
  <c r="F27" i="2" s="1"/>
  <c r="G27" i="2" s="1"/>
  <c r="D24" i="2"/>
  <c r="D27" i="2" s="1"/>
  <c r="C24" i="2"/>
  <c r="C27" i="2" s="1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H41" i="1"/>
  <c r="F41" i="1"/>
  <c r="E41" i="1"/>
  <c r="H40" i="1"/>
  <c r="F40" i="1"/>
  <c r="E40" i="1"/>
  <c r="H39" i="1"/>
  <c r="E39" i="1"/>
  <c r="H38" i="1"/>
  <c r="E38" i="1"/>
  <c r="H37" i="1"/>
  <c r="F37" i="1"/>
  <c r="E37" i="1"/>
  <c r="H36" i="1"/>
  <c r="F36" i="1"/>
  <c r="E36" i="1"/>
  <c r="H35" i="1"/>
  <c r="F35" i="1"/>
  <c r="E35" i="1"/>
  <c r="G34" i="1"/>
  <c r="G33" i="1" s="1"/>
  <c r="D34" i="1"/>
  <c r="F34" i="1" s="1"/>
  <c r="C34" i="1"/>
  <c r="C33" i="1"/>
  <c r="H32" i="1"/>
  <c r="F32" i="1"/>
  <c r="E32" i="1"/>
  <c r="H31" i="1"/>
  <c r="F31" i="1"/>
  <c r="E31" i="1"/>
  <c r="H30" i="1"/>
  <c r="F30" i="1"/>
  <c r="E30" i="1"/>
  <c r="H29" i="1"/>
  <c r="E29" i="1"/>
  <c r="H28" i="1"/>
  <c r="F28" i="1"/>
  <c r="E28" i="1"/>
  <c r="H27" i="1"/>
  <c r="E27" i="1"/>
  <c r="H26" i="1"/>
  <c r="F26" i="1"/>
  <c r="E26" i="1"/>
  <c r="H25" i="1"/>
  <c r="F25" i="1"/>
  <c r="E25" i="1"/>
  <c r="H24" i="1"/>
  <c r="F24" i="1"/>
  <c r="E24" i="1"/>
  <c r="H23" i="1"/>
  <c r="F23" i="1"/>
  <c r="E23" i="1"/>
  <c r="H22" i="1"/>
  <c r="F22" i="1"/>
  <c r="E22" i="1"/>
  <c r="H21" i="1"/>
  <c r="F21" i="1"/>
  <c r="E21" i="1"/>
  <c r="H20" i="1"/>
  <c r="F20" i="1"/>
  <c r="E20" i="1"/>
  <c r="H19" i="1"/>
  <c r="E19" i="1"/>
  <c r="H18" i="1"/>
  <c r="F18" i="1"/>
  <c r="E18" i="1"/>
  <c r="H17" i="1"/>
  <c r="F17" i="1"/>
  <c r="E17" i="1"/>
  <c r="H16" i="1"/>
  <c r="F16" i="1"/>
  <c r="E16" i="1"/>
  <c r="H15" i="1"/>
  <c r="F15" i="1"/>
  <c r="E15" i="1"/>
  <c r="H14" i="1"/>
  <c r="F14" i="1"/>
  <c r="E14" i="1"/>
  <c r="H13" i="1"/>
  <c r="F13" i="1"/>
  <c r="E13" i="1"/>
  <c r="H12" i="1"/>
  <c r="F12" i="1"/>
  <c r="E12" i="1"/>
  <c r="H11" i="1"/>
  <c r="F11" i="1"/>
  <c r="E11" i="1"/>
  <c r="H10" i="1"/>
  <c r="F10" i="1"/>
  <c r="E10" i="1"/>
  <c r="H9" i="1"/>
  <c r="F9" i="1"/>
  <c r="E9" i="1"/>
  <c r="H8" i="1"/>
  <c r="F8" i="1"/>
  <c r="E8" i="1"/>
  <c r="H7" i="1"/>
  <c r="G7" i="1"/>
  <c r="F7" i="1"/>
  <c r="D7" i="1"/>
  <c r="E7" i="1" s="1"/>
  <c r="C7" i="1"/>
  <c r="C6" i="1" s="1"/>
  <c r="E27" i="2" l="1"/>
  <c r="E24" i="2"/>
  <c r="G24" i="2"/>
  <c r="G6" i="1"/>
  <c r="E34" i="1"/>
  <c r="D33" i="1"/>
  <c r="H34" i="1"/>
  <c r="F33" i="1" l="1"/>
  <c r="E33" i="1"/>
  <c r="D6" i="1"/>
  <c r="H6" i="1" s="1"/>
  <c r="H33" i="1"/>
  <c r="E6" i="1" l="1"/>
  <c r="F6" i="1"/>
</calcChain>
</file>

<file path=xl/sharedStrings.xml><?xml version="1.0" encoding="utf-8"?>
<sst xmlns="http://schemas.openxmlformats.org/spreadsheetml/2006/main" count="181" uniqueCount="172">
  <si>
    <t xml:space="preserve">Ежеквартальные сведения об исполнении бюджета Дмитровского городского округа Московской области </t>
  </si>
  <si>
    <t>По доходам в разрезе видов доходов и в сравнении с соответствующим периодом прошлого года</t>
  </si>
  <si>
    <t>(тыс.руб.)</t>
  </si>
  <si>
    <t>Наименование</t>
  </si>
  <si>
    <t>Утвержденный  план 2021г.</t>
  </si>
  <si>
    <t xml:space="preserve">Исполнено на 01.07.2021г. </t>
  </si>
  <si>
    <t>отклонение (гр.3-гр.2)</t>
  </si>
  <si>
    <t>% исполнения</t>
  </si>
  <si>
    <t xml:space="preserve">Исполнено на 01.07.2020г. </t>
  </si>
  <si>
    <t>отклонение (гр.6-гр.3)</t>
  </si>
  <si>
    <t>Доходы всего</t>
  </si>
  <si>
    <t>Налоговые и неналоговые доходы</t>
  </si>
  <si>
    <t>налоговые доходы, из них: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</si>
  <si>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</si>
  <si>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</si>
  <si>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</si>
  <si>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</si>
  <si>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единый сельскохозяйственный налог</t>
  </si>
  <si>
    <t>патентная система налогообложения</t>
  </si>
  <si>
    <t>налог на имущество физ. лиц</t>
  </si>
  <si>
    <t>земельный налог с организаций</t>
  </si>
  <si>
    <t>земельный налог с физ. лиц</t>
  </si>
  <si>
    <t>госпошлина</t>
  </si>
  <si>
    <t>отмененные налоги и сборы</t>
  </si>
  <si>
    <t>неналоговые доходы, из них:</t>
  </si>
  <si>
    <t>арендная плата за землю (до разграничения)</t>
  </si>
  <si>
    <t>арендная плата за землю (собственность округа)</t>
  </si>
  <si>
    <t>аренда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</si>
  <si>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</si>
  <si>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</si>
  <si>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</t>
  </si>
  <si>
    <t>продажа имущества</t>
  </si>
  <si>
    <t>продажа земли (до разграничения)</t>
  </si>
  <si>
    <t>продажа земли (собственность округа)</t>
  </si>
  <si>
    <t>плата за увеличение площади земельных участков</t>
  </si>
  <si>
    <t>штрафы</t>
  </si>
  <si>
    <t>прочие</t>
  </si>
  <si>
    <t>Безвозмездные поступления, в т.ч.</t>
  </si>
  <si>
    <t>Безвозмездные поступления из бюджетов других уровней</t>
  </si>
  <si>
    <t xml:space="preserve">Дотации </t>
  </si>
  <si>
    <t>Субсидии</t>
  </si>
  <si>
    <t>Субвенции</t>
  </si>
  <si>
    <t>Иные межбюджетные</t>
  </si>
  <si>
    <t>Прочие безвозмездные поступления</t>
  </si>
  <si>
    <t>Дохолы от возврата остатков</t>
  </si>
  <si>
    <t>Возврат остатков</t>
  </si>
  <si>
    <t>По расходам в разрезе муниципальных программ и в сравнении с соответствующим периодом прошлого года</t>
  </si>
  <si>
    <t xml:space="preserve">Исполнено на 01.09.2021г. </t>
  </si>
  <si>
    <t xml:space="preserve">Исполнено на 01.09.2020г. </t>
  </si>
  <si>
    <t>отклонение (гр.5-гр.3)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</si>
  <si>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</si>
  <si>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</si>
  <si>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</si>
  <si>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</si>
  <si>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</si>
  <si>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</si>
  <si>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</si>
  <si>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</si>
  <si>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</si>
  <si>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</si>
  <si>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</si>
  <si>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</si>
  <si>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</si>
  <si>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</si>
  <si>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</si>
  <si>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</si>
  <si>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</si>
  <si>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</si>
  <si>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</si>
  <si>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</si>
  <si>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</si>
  <si>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</si>
  <si>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Расходы бюджета - всего</t>
  </si>
  <si>
    <t>По разделам и подразделам классификации расходов и в сравнении с соответствующим периодом прошлого года</t>
  </si>
  <si>
    <t>тыс. руб.</t>
  </si>
  <si>
    <t>Раздел / подраздел</t>
  </si>
  <si>
    <t>отклонение (гр.7-гр.4)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</si>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</sst>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&gt;=0.005]#,##0.00,;[Red][&lt;=-0.005]\-#,##0.00,;#,##0.00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Arial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 applyAlignment="1">
      <alignment wrapText="1"/>
    </xf>
    <xf numFmtId="166" fontId="0" fillId="0" borderId="0" xfId="0" applyNumberFormat="1"/>
    <xf numFmtId="0" fontId="0" fillId="0" borderId="0" xfId="0" applyNumberFormat="1"/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2"/>
  <sheetViews>
    <sheetView workbookViewId="0">
      <selection activeCell="B4" sqref="B4"/>
    </sheetView>
  </sheetViews>
  <sheetFormatPr defaultRowHeight="15" x14ac:dyDescent="0.25"/>
  <cols>
    <col min="2" max="2" width="30.28515625" style="3" customWidth="1"/>
    <col min="3" max="3" width="17.28515625" customWidth="1"/>
    <col min="4" max="4" width="14.42578125" customWidth="1"/>
    <col min="5" max="5" width="14.7109375" customWidth="1"/>
    <col min="6" max="6" width="13.5703125" customWidth="1"/>
    <col min="7" max="7" width="14.28515625" customWidth="1"/>
    <col min="8" max="8" width="13.7109375" customWidth="1"/>
  </cols>
  <sheetData>
    <row r="1" spans="2:8" ht="52.5" customHeight="1" x14ac:dyDescent="0.4">
      <c r="B1" s="1" t="s">
        <v>0</v>
      </c>
      <c r="C1" s="1"/>
      <c r="D1" s="1"/>
      <c r="E1" s="1"/>
      <c r="F1" s="1"/>
      <c r="G1" s="1"/>
      <c r="H1" s="1"/>
    </row>
    <row r="2" spans="2:8" ht="40.5" customHeight="1" x14ac:dyDescent="0.3">
      <c r="B2" s="2" t="s">
        <v>1</v>
      </c>
      <c r="C2" s="2"/>
      <c r="D2" s="2"/>
      <c r="E2" s="2"/>
      <c r="F2" s="2"/>
      <c r="G2" s="2"/>
      <c r="H2" s="2"/>
    </row>
    <row r="3" spans="2:8" x14ac:dyDescent="0.25">
      <c r="H3" t="s">
        <v>2</v>
      </c>
    </row>
    <row r="4" spans="2:8" s="5" customFormat="1" ht="47.25" x14ac:dyDescent="0.25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2:8" ht="15.75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ht="15.75" x14ac:dyDescent="0.25">
      <c r="B6" s="6" t="s">
        <v>10</v>
      </c>
      <c r="C6" s="7">
        <f>C7+C33</f>
        <v>7817224.7000000002</v>
      </c>
      <c r="D6" s="7">
        <f>D7+D33</f>
        <v>3843636.4</v>
      </c>
      <c r="E6" s="7">
        <f>D6-C6</f>
        <v>-3973588.3000000003</v>
      </c>
      <c r="F6" s="7">
        <f>D6/C6*100</f>
        <v>49.168810511484971</v>
      </c>
      <c r="G6" s="7">
        <f>G7+G33</f>
        <v>3494201.0999999996</v>
      </c>
      <c r="H6" s="7">
        <f>G6-D6</f>
        <v>-349435.30000000028</v>
      </c>
    </row>
    <row r="7" spans="2:8" ht="45.75" customHeight="1" x14ac:dyDescent="0.25">
      <c r="B7" s="6" t="s">
        <v>11</v>
      </c>
      <c r="C7" s="7">
        <f>C8+C20</f>
        <v>4151508.7</v>
      </c>
      <c r="D7" s="7">
        <f>D8+D20</f>
        <v>1877973.0999999999</v>
      </c>
      <c r="E7" s="7">
        <f t="shared" ref="E7:E41" si="0">D7-C7</f>
        <v>-2273535.6000000006</v>
      </c>
      <c r="F7" s="7">
        <f t="shared" ref="F7:F41" si="1">D7/C7*100</f>
        <v>45.235918691438606</v>
      </c>
      <c r="G7" s="7">
        <f>G8+G20</f>
        <v>1613897.5</v>
      </c>
      <c r="H7" s="7">
        <f t="shared" ref="H7:H41" si="2">G7-D7</f>
        <v>-264075.59999999986</v>
      </c>
    </row>
    <row r="8" spans="2:8" ht="41.25" customHeight="1" x14ac:dyDescent="0.25">
      <c r="B8" s="6" t="s">
        <v>12</v>
      </c>
      <c r="C8" s="7">
        <v>3626941</v>
      </c>
      <c r="D8" s="7">
        <v>1582626.4</v>
      </c>
      <c r="E8" s="7">
        <f t="shared" si="0"/>
        <v>-2044314.6</v>
      </c>
      <c r="F8" s="7">
        <f t="shared" si="1"/>
        <v>43.635294866941585</v>
      </c>
      <c r="G8" s="7">
        <v>1386601.7</v>
      </c>
      <c r="H8" s="7">
        <f t="shared" si="2"/>
        <v>-196024.69999999995</v>
      </c>
    </row>
    <row r="9" spans="2:8" ht="37.5" customHeight="1" x14ac:dyDescent="0.25">
      <c r="B9" s="8" t="s">
        <v>13</v>
      </c>
      <c r="C9" s="9">
        <v>1769445</v>
      </c>
      <c r="D9" s="9">
        <v>815875.6</v>
      </c>
      <c r="E9" s="7">
        <f t="shared" si="0"/>
        <v>-953569.4</v>
      </c>
      <c r="F9" s="7">
        <f t="shared" si="1"/>
        <v>46.109124612519743</v>
      </c>
      <c r="G9" s="9">
        <v>774891.1</v>
      </c>
      <c r="H9" s="7">
        <f t="shared" si="2"/>
        <v>-40984.5</v>
      </c>
    </row>
    <row r="10" spans="2:8" ht="21" customHeight="1" x14ac:dyDescent="0.25">
      <c r="B10" s="8" t="s">
        <v>14</v>
      </c>
      <c r="C10" s="9">
        <v>85099</v>
      </c>
      <c r="D10" s="9">
        <v>44481.8</v>
      </c>
      <c r="E10" s="7">
        <f t="shared" si="0"/>
        <v>-40617.199999999997</v>
      </c>
      <c r="F10" s="7">
        <f t="shared" si="1"/>
        <v>52.270649478842287</v>
      </c>
      <c r="G10" s="9">
        <v>40298.699999999997</v>
      </c>
      <c r="H10" s="7">
        <f t="shared" si="2"/>
        <v>-4183.1000000000058</v>
      </c>
    </row>
    <row r="11" spans="2:8" ht="41.25" customHeight="1" x14ac:dyDescent="0.25">
      <c r="B11" s="8" t="s">
        <v>15</v>
      </c>
      <c r="C11" s="9">
        <v>447324</v>
      </c>
      <c r="D11" s="9">
        <v>244757.7</v>
      </c>
      <c r="E11" s="7">
        <f t="shared" si="0"/>
        <v>-202566.3</v>
      </c>
      <c r="F11" s="7">
        <f t="shared" si="1"/>
        <v>54.715977680607352</v>
      </c>
      <c r="G11" s="9">
        <v>140989.79999999999</v>
      </c>
      <c r="H11" s="7">
        <f t="shared" si="2"/>
        <v>-103767.90000000002</v>
      </c>
    </row>
    <row r="12" spans="2:8" ht="34.5" customHeight="1" x14ac:dyDescent="0.25">
      <c r="B12" s="8" t="s">
        <v>16</v>
      </c>
      <c r="C12" s="9">
        <v>20984</v>
      </c>
      <c r="D12" s="9">
        <v>16014.6</v>
      </c>
      <c r="E12" s="7">
        <f t="shared" si="0"/>
        <v>-4969.3999999999996</v>
      </c>
      <c r="F12" s="7">
        <f t="shared" si="1"/>
        <v>76.318147159740761</v>
      </c>
      <c r="G12" s="9">
        <v>34830.699999999997</v>
      </c>
      <c r="H12" s="7">
        <f t="shared" si="2"/>
        <v>18816.099999999999</v>
      </c>
    </row>
    <row r="13" spans="2:8" ht="34.5" customHeight="1" x14ac:dyDescent="0.25">
      <c r="B13" s="8" t="s">
        <v>17</v>
      </c>
      <c r="C13" s="9">
        <v>900</v>
      </c>
      <c r="D13" s="9">
        <v>901.4</v>
      </c>
      <c r="E13" s="7">
        <f t="shared" si="0"/>
        <v>1.3999999999999773</v>
      </c>
      <c r="F13" s="7">
        <f t="shared" si="1"/>
        <v>100.15555555555555</v>
      </c>
      <c r="G13" s="9">
        <v>-1099.5</v>
      </c>
      <c r="H13" s="7">
        <f t="shared" si="2"/>
        <v>-2000.9</v>
      </c>
    </row>
    <row r="14" spans="2:8" ht="40.5" customHeight="1" x14ac:dyDescent="0.25">
      <c r="B14" s="8" t="s">
        <v>18</v>
      </c>
      <c r="C14" s="9">
        <v>78499</v>
      </c>
      <c r="D14" s="9">
        <v>41468.199999999997</v>
      </c>
      <c r="E14" s="7">
        <f t="shared" si="0"/>
        <v>-37030.800000000003</v>
      </c>
      <c r="F14" s="7">
        <f t="shared" si="1"/>
        <v>52.826405431916321</v>
      </c>
      <c r="G14" s="9">
        <v>19315.5</v>
      </c>
      <c r="H14" s="7">
        <f t="shared" si="2"/>
        <v>-22152.699999999997</v>
      </c>
    </row>
    <row r="15" spans="2:8" ht="38.25" customHeight="1" x14ac:dyDescent="0.25">
      <c r="B15" s="8" t="s">
        <v>19</v>
      </c>
      <c r="C15" s="9">
        <v>240379</v>
      </c>
      <c r="D15" s="9">
        <v>39703.9</v>
      </c>
      <c r="E15" s="7">
        <f t="shared" si="0"/>
        <v>-200675.1</v>
      </c>
      <c r="F15" s="7">
        <f t="shared" si="1"/>
        <v>16.517208241984534</v>
      </c>
      <c r="G15" s="9">
        <v>20834.900000000001</v>
      </c>
      <c r="H15" s="7">
        <f t="shared" si="2"/>
        <v>-18869</v>
      </c>
    </row>
    <row r="16" spans="2:8" ht="34.5" customHeight="1" x14ac:dyDescent="0.25">
      <c r="B16" s="8" t="s">
        <v>20</v>
      </c>
      <c r="C16" s="9">
        <v>565649</v>
      </c>
      <c r="D16" s="9">
        <v>309123.90000000002</v>
      </c>
      <c r="E16" s="7">
        <f t="shared" si="0"/>
        <v>-256525.09999999998</v>
      </c>
      <c r="F16" s="7">
        <f t="shared" si="1"/>
        <v>54.649420400283574</v>
      </c>
      <c r="G16" s="9">
        <v>290334.09999999998</v>
      </c>
      <c r="H16" s="7">
        <f t="shared" si="2"/>
        <v>-18789.800000000047</v>
      </c>
    </row>
    <row r="17" spans="2:8" ht="23.25" customHeight="1" x14ac:dyDescent="0.25">
      <c r="B17" s="8" t="s">
        <v>21</v>
      </c>
      <c r="C17" s="9">
        <v>391671</v>
      </c>
      <c r="D17" s="9">
        <v>59522.1</v>
      </c>
      <c r="E17" s="7">
        <f t="shared" si="0"/>
        <v>-332148.90000000002</v>
      </c>
      <c r="F17" s="7">
        <f t="shared" si="1"/>
        <v>15.196963778273091</v>
      </c>
      <c r="G17" s="9">
        <v>55191.5</v>
      </c>
      <c r="H17" s="7">
        <f t="shared" si="2"/>
        <v>-4330.5999999999985</v>
      </c>
    </row>
    <row r="18" spans="2:8" ht="24" customHeight="1" x14ac:dyDescent="0.25">
      <c r="B18" s="8" t="s">
        <v>22</v>
      </c>
      <c r="C18" s="9">
        <v>26991</v>
      </c>
      <c r="D18" s="9">
        <v>10774.6</v>
      </c>
      <c r="E18" s="7">
        <f t="shared" si="0"/>
        <v>-16216.4</v>
      </c>
      <c r="F18" s="7">
        <f t="shared" si="1"/>
        <v>39.91923233670483</v>
      </c>
      <c r="G18" s="9">
        <v>11014.9</v>
      </c>
      <c r="H18" s="7">
        <f t="shared" si="2"/>
        <v>240.29999999999927</v>
      </c>
    </row>
    <row r="19" spans="2:8" ht="24" customHeight="1" x14ac:dyDescent="0.25">
      <c r="B19" s="8" t="s">
        <v>23</v>
      </c>
      <c r="C19" s="9">
        <v>0</v>
      </c>
      <c r="D19" s="9">
        <v>2.6</v>
      </c>
      <c r="E19" s="7">
        <f t="shared" si="0"/>
        <v>2.6</v>
      </c>
      <c r="F19" s="7">
        <v>0</v>
      </c>
      <c r="G19" s="9">
        <v>0</v>
      </c>
      <c r="H19" s="7">
        <f t="shared" si="2"/>
        <v>-2.6</v>
      </c>
    </row>
    <row r="20" spans="2:8" ht="42.75" customHeight="1" x14ac:dyDescent="0.25">
      <c r="B20" s="6" t="s">
        <v>24</v>
      </c>
      <c r="C20" s="7">
        <v>524567.69999999995</v>
      </c>
      <c r="D20" s="7">
        <v>295346.7</v>
      </c>
      <c r="E20" s="7">
        <f t="shared" si="0"/>
        <v>-229220.99999999994</v>
      </c>
      <c r="F20" s="7">
        <f t="shared" si="1"/>
        <v>56.302875682204615</v>
      </c>
      <c r="G20" s="7">
        <v>227295.8</v>
      </c>
      <c r="H20" s="7">
        <f t="shared" si="2"/>
        <v>-68050.900000000023</v>
      </c>
    </row>
    <row r="21" spans="2:8" ht="30" customHeight="1" x14ac:dyDescent="0.25">
      <c r="B21" s="8" t="s">
        <v>25</v>
      </c>
      <c r="C21" s="9">
        <v>345000</v>
      </c>
      <c r="D21" s="9">
        <v>195167.3</v>
      </c>
      <c r="E21" s="7">
        <f t="shared" si="0"/>
        <v>-149832.70000000001</v>
      </c>
      <c r="F21" s="7">
        <f t="shared" si="1"/>
        <v>56.570231884057961</v>
      </c>
      <c r="G21" s="9">
        <v>142487</v>
      </c>
      <c r="H21" s="7">
        <f t="shared" si="2"/>
        <v>-52680.299999999988</v>
      </c>
    </row>
    <row r="22" spans="2:8" ht="30" customHeight="1" x14ac:dyDescent="0.25">
      <c r="B22" s="8" t="s">
        <v>26</v>
      </c>
      <c r="C22" s="9">
        <v>1887</v>
      </c>
      <c r="D22" s="9">
        <v>529</v>
      </c>
      <c r="E22" s="7">
        <f t="shared" si="0"/>
        <v>-1358</v>
      </c>
      <c r="F22" s="7">
        <f t="shared" si="1"/>
        <v>28.033916269210383</v>
      </c>
      <c r="G22" s="9">
        <v>859.3</v>
      </c>
      <c r="H22" s="7">
        <f t="shared" si="2"/>
        <v>330.29999999999995</v>
      </c>
    </row>
    <row r="23" spans="2:8" ht="23.25" customHeight="1" x14ac:dyDescent="0.25">
      <c r="B23" s="8" t="s">
        <v>27</v>
      </c>
      <c r="C23" s="9">
        <v>23428</v>
      </c>
      <c r="D23" s="9">
        <v>10475.4</v>
      </c>
      <c r="E23" s="7">
        <f t="shared" si="0"/>
        <v>-12952.6</v>
      </c>
      <c r="F23" s="7">
        <f t="shared" si="1"/>
        <v>44.713163735700867</v>
      </c>
      <c r="G23" s="9">
        <v>8871.9</v>
      </c>
      <c r="H23" s="7">
        <f t="shared" si="2"/>
        <v>-1603.5</v>
      </c>
    </row>
    <row r="24" spans="2:8" ht="33.75" customHeight="1" x14ac:dyDescent="0.25">
      <c r="B24" s="8" t="s">
        <v>28</v>
      </c>
      <c r="C24" s="9">
        <v>54680</v>
      </c>
      <c r="D24" s="9">
        <v>16597.2</v>
      </c>
      <c r="E24" s="7">
        <f t="shared" si="0"/>
        <v>-38082.800000000003</v>
      </c>
      <c r="F24" s="7">
        <f t="shared" si="1"/>
        <v>30.353328456474031</v>
      </c>
      <c r="G24" s="9">
        <v>25221.200000000001</v>
      </c>
      <c r="H24" s="7">
        <f t="shared" si="2"/>
        <v>8624</v>
      </c>
    </row>
    <row r="25" spans="2:8" ht="42.75" customHeight="1" x14ac:dyDescent="0.25">
      <c r="B25" s="8" t="s">
        <v>29</v>
      </c>
      <c r="C25" s="9">
        <v>3580</v>
      </c>
      <c r="D25" s="9">
        <v>3394.1</v>
      </c>
      <c r="E25" s="7">
        <f t="shared" si="0"/>
        <v>-185.90000000000009</v>
      </c>
      <c r="F25" s="7">
        <f t="shared" si="1"/>
        <v>94.807262569832389</v>
      </c>
      <c r="G25" s="9">
        <v>3998.5</v>
      </c>
      <c r="H25" s="7">
        <f t="shared" si="2"/>
        <v>604.40000000000009</v>
      </c>
    </row>
    <row r="26" spans="2:8" ht="42.75" customHeight="1" x14ac:dyDescent="0.25">
      <c r="B26" s="8" t="s">
        <v>30</v>
      </c>
      <c r="C26" s="9">
        <v>12677</v>
      </c>
      <c r="D26" s="9">
        <v>11747.9</v>
      </c>
      <c r="E26" s="7">
        <f t="shared" si="0"/>
        <v>-929.10000000000036</v>
      </c>
      <c r="F26" s="7">
        <f t="shared" si="1"/>
        <v>92.670978938234597</v>
      </c>
      <c r="G26" s="9">
        <v>13826.4</v>
      </c>
      <c r="H26" s="7">
        <f t="shared" si="2"/>
        <v>2078.5</v>
      </c>
    </row>
    <row r="27" spans="2:8" ht="42.75" customHeight="1" x14ac:dyDescent="0.25">
      <c r="B27" s="8" t="s">
        <v>31</v>
      </c>
      <c r="C27" s="9">
        <v>0</v>
      </c>
      <c r="D27" s="9">
        <v>544.20000000000005</v>
      </c>
      <c r="E27" s="7">
        <f t="shared" si="0"/>
        <v>544.20000000000005</v>
      </c>
      <c r="F27" s="7">
        <v>0</v>
      </c>
      <c r="G27" s="9">
        <v>276.39999999999998</v>
      </c>
      <c r="H27" s="7">
        <f t="shared" si="2"/>
        <v>-267.80000000000007</v>
      </c>
    </row>
    <row r="28" spans="2:8" ht="36.75" customHeight="1" x14ac:dyDescent="0.25">
      <c r="B28" s="8" t="s">
        <v>32</v>
      </c>
      <c r="C28" s="9">
        <v>16000</v>
      </c>
      <c r="D28" s="9">
        <v>11826.9</v>
      </c>
      <c r="E28" s="7">
        <f t="shared" si="0"/>
        <v>-4173.1000000000004</v>
      </c>
      <c r="F28" s="7">
        <f t="shared" si="1"/>
        <v>73.918125000000003</v>
      </c>
      <c r="G28" s="9">
        <v>904.2</v>
      </c>
      <c r="H28" s="7">
        <f t="shared" si="2"/>
        <v>-10922.699999999999</v>
      </c>
    </row>
    <row r="29" spans="2:8" ht="37.5" customHeight="1" x14ac:dyDescent="0.25">
      <c r="B29" s="8" t="s">
        <v>33</v>
      </c>
      <c r="C29" s="9">
        <v>0</v>
      </c>
      <c r="D29" s="9">
        <v>0</v>
      </c>
      <c r="E29" s="7">
        <f t="shared" si="0"/>
        <v>0</v>
      </c>
      <c r="F29" s="7">
        <v>0</v>
      </c>
      <c r="G29" s="9">
        <v>0</v>
      </c>
      <c r="H29" s="7">
        <f t="shared" si="2"/>
        <v>0</v>
      </c>
    </row>
    <row r="30" spans="2:8" ht="32.25" customHeight="1" x14ac:dyDescent="0.25">
      <c r="B30" s="8" t="s">
        <v>34</v>
      </c>
      <c r="C30" s="9">
        <v>55000</v>
      </c>
      <c r="D30" s="9">
        <v>33549.4</v>
      </c>
      <c r="E30" s="7">
        <f t="shared" si="0"/>
        <v>-21450.6</v>
      </c>
      <c r="F30" s="7">
        <f t="shared" si="1"/>
        <v>60.998909090909095</v>
      </c>
      <c r="G30" s="9">
        <v>11447.3</v>
      </c>
      <c r="H30" s="7">
        <f t="shared" si="2"/>
        <v>-22102.100000000002</v>
      </c>
    </row>
    <row r="31" spans="2:8" ht="32.25" customHeight="1" x14ac:dyDescent="0.25">
      <c r="B31" s="8" t="s">
        <v>35</v>
      </c>
      <c r="C31" s="9">
        <v>5494.7</v>
      </c>
      <c r="D31" s="9">
        <v>6038.4</v>
      </c>
      <c r="E31" s="7">
        <f t="shared" si="0"/>
        <v>543.69999999999982</v>
      </c>
      <c r="F31" s="7">
        <f t="shared" si="1"/>
        <v>109.894989717364</v>
      </c>
      <c r="G31" s="9">
        <v>13153.9</v>
      </c>
      <c r="H31" s="7">
        <f t="shared" si="2"/>
        <v>7115.5</v>
      </c>
    </row>
    <row r="32" spans="2:8" ht="32.25" customHeight="1" x14ac:dyDescent="0.25">
      <c r="B32" s="8" t="s">
        <v>36</v>
      </c>
      <c r="C32" s="9">
        <v>6821</v>
      </c>
      <c r="D32" s="9">
        <v>5476.9</v>
      </c>
      <c r="E32" s="7">
        <f t="shared" si="0"/>
        <v>-1344.1000000000004</v>
      </c>
      <c r="F32" s="7">
        <f t="shared" si="1"/>
        <v>80.294678199677463</v>
      </c>
      <c r="G32" s="9">
        <v>6249.7</v>
      </c>
      <c r="H32" s="7">
        <f t="shared" si="2"/>
        <v>772.80000000000018</v>
      </c>
    </row>
    <row r="33" spans="2:8" ht="29.25" x14ac:dyDescent="0.25">
      <c r="B33" s="10" t="s">
        <v>37</v>
      </c>
      <c r="C33" s="11">
        <f>C34+C39+C40+C41</f>
        <v>3665716</v>
      </c>
      <c r="D33" s="11">
        <f>D34+D39+D40+D41</f>
        <v>1965663.3</v>
      </c>
      <c r="E33" s="7">
        <f t="shared" si="0"/>
        <v>-1700052.7</v>
      </c>
      <c r="F33" s="7">
        <f t="shared" si="1"/>
        <v>53.622902046967091</v>
      </c>
      <c r="G33" s="11">
        <f>G34+G39+G40+G41</f>
        <v>1880303.5999999999</v>
      </c>
      <c r="H33" s="7">
        <f t="shared" si="2"/>
        <v>-85359.700000000186</v>
      </c>
    </row>
    <row r="34" spans="2:8" ht="30" x14ac:dyDescent="0.25">
      <c r="B34" s="12" t="s">
        <v>38</v>
      </c>
      <c r="C34" s="13">
        <f>C35+C36+C37+C38</f>
        <v>3679094.5</v>
      </c>
      <c r="D34" s="13">
        <f>D35+D36+D37+D38</f>
        <v>1980735.5</v>
      </c>
      <c r="E34" s="7">
        <f t="shared" si="0"/>
        <v>-1698359</v>
      </c>
      <c r="F34" s="7">
        <f t="shared" si="1"/>
        <v>53.837581502731183</v>
      </c>
      <c r="G34" s="13">
        <f>G35+G36+G37+G38</f>
        <v>1865433.4</v>
      </c>
      <c r="H34" s="7">
        <f t="shared" si="2"/>
        <v>-115302.10000000009</v>
      </c>
    </row>
    <row r="35" spans="2:8" ht="15.75" x14ac:dyDescent="0.25">
      <c r="B35" s="14" t="s">
        <v>39</v>
      </c>
      <c r="C35" s="13">
        <v>4271</v>
      </c>
      <c r="D35" s="13">
        <v>2135.5</v>
      </c>
      <c r="E35" s="7">
        <f t="shared" si="0"/>
        <v>-2135.5</v>
      </c>
      <c r="F35" s="7">
        <f t="shared" si="1"/>
        <v>50</v>
      </c>
      <c r="G35" s="13">
        <v>724</v>
      </c>
      <c r="H35" s="7">
        <f t="shared" si="2"/>
        <v>-1411.5</v>
      </c>
    </row>
    <row r="36" spans="2:8" ht="15.75" x14ac:dyDescent="0.25">
      <c r="B36" s="14" t="s">
        <v>40</v>
      </c>
      <c r="C36" s="13">
        <v>769014.5</v>
      </c>
      <c r="D36" s="13">
        <v>134203.1</v>
      </c>
      <c r="E36" s="7">
        <f t="shared" si="0"/>
        <v>-634811.4</v>
      </c>
      <c r="F36" s="7">
        <f t="shared" si="1"/>
        <v>17.451309435647833</v>
      </c>
      <c r="G36" s="13">
        <v>111410.5</v>
      </c>
      <c r="H36" s="7">
        <f t="shared" si="2"/>
        <v>-22792.600000000006</v>
      </c>
    </row>
    <row r="37" spans="2:8" ht="15.75" x14ac:dyDescent="0.25">
      <c r="B37" s="14" t="s">
        <v>41</v>
      </c>
      <c r="C37" s="13">
        <v>2905809</v>
      </c>
      <c r="D37" s="13">
        <v>1844396.9</v>
      </c>
      <c r="E37" s="7">
        <f t="shared" si="0"/>
        <v>-1061412.1000000001</v>
      </c>
      <c r="F37" s="7">
        <f t="shared" si="1"/>
        <v>63.472750617814178</v>
      </c>
      <c r="G37" s="13">
        <v>1753298.9</v>
      </c>
      <c r="H37" s="7">
        <f t="shared" si="2"/>
        <v>-91098</v>
      </c>
    </row>
    <row r="38" spans="2:8" ht="15.75" x14ac:dyDescent="0.25">
      <c r="B38" s="14" t="s">
        <v>42</v>
      </c>
      <c r="C38" s="13">
        <v>0</v>
      </c>
      <c r="D38" s="13">
        <v>0</v>
      </c>
      <c r="E38" s="7">
        <f t="shared" si="0"/>
        <v>0</v>
      </c>
      <c r="F38" s="7">
        <v>0</v>
      </c>
      <c r="G38" s="13">
        <v>0</v>
      </c>
      <c r="H38" s="7">
        <f t="shared" si="2"/>
        <v>0</v>
      </c>
    </row>
    <row r="39" spans="2:8" ht="30" x14ac:dyDescent="0.25">
      <c r="B39" s="12" t="s">
        <v>43</v>
      </c>
      <c r="C39" s="13">
        <v>0</v>
      </c>
      <c r="D39" s="13">
        <v>306.3</v>
      </c>
      <c r="E39" s="7">
        <f t="shared" si="0"/>
        <v>306.3</v>
      </c>
      <c r="F39" s="7">
        <v>0</v>
      </c>
      <c r="G39" s="13">
        <v>0</v>
      </c>
      <c r="H39" s="7">
        <f t="shared" si="2"/>
        <v>-306.3</v>
      </c>
    </row>
    <row r="40" spans="2:8" ht="22.5" customHeight="1" x14ac:dyDescent="0.25">
      <c r="B40" s="12" t="s">
        <v>44</v>
      </c>
      <c r="C40" s="13">
        <v>9064.2000000000007</v>
      </c>
      <c r="D40" s="13">
        <v>9064.2000000000007</v>
      </c>
      <c r="E40" s="7">
        <f t="shared" si="0"/>
        <v>0</v>
      </c>
      <c r="F40" s="7">
        <f t="shared" si="1"/>
        <v>100</v>
      </c>
      <c r="G40" s="13">
        <v>26382.7</v>
      </c>
      <c r="H40" s="7">
        <f t="shared" si="2"/>
        <v>17318.5</v>
      </c>
    </row>
    <row r="41" spans="2:8" ht="15.75" x14ac:dyDescent="0.25">
      <c r="B41" s="12" t="s">
        <v>45</v>
      </c>
      <c r="C41" s="13">
        <v>-22442.7</v>
      </c>
      <c r="D41" s="13">
        <v>-24442.7</v>
      </c>
      <c r="E41" s="7">
        <f t="shared" si="0"/>
        <v>-2000</v>
      </c>
      <c r="F41" s="7">
        <f t="shared" si="1"/>
        <v>108.91158372210117</v>
      </c>
      <c r="G41" s="13">
        <v>-11512.5</v>
      </c>
      <c r="H41" s="7">
        <f t="shared" si="2"/>
        <v>12930.2</v>
      </c>
    </row>
    <row r="42" spans="2:8" ht="15.75" x14ac:dyDescent="0.25">
      <c r="C42" s="15"/>
      <c r="D42" s="15"/>
      <c r="E42" s="15"/>
      <c r="F42" s="15"/>
      <c r="G42" s="15"/>
      <c r="H42" s="15"/>
    </row>
  </sheetData>
  <mergeCells count="2">
    <mergeCell ref="B1:H1"/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AB6F6-F3D7-469B-8B9A-257CCFAF03C1}">
  <dimension ref="B1:G30"/>
  <sheetViews>
    <sheetView workbookViewId="0">
      <selection activeCell="B3" sqref="B3"/>
    </sheetView>
  </sheetViews>
  <sheetFormatPr defaultRowHeight="15" x14ac:dyDescent="0.25"/>
  <cols>
    <col min="2" max="2" width="44.28515625" customWidth="1"/>
    <col min="3" max="3" width="16.7109375" customWidth="1"/>
    <col min="4" max="4" width="14.5703125" customWidth="1"/>
    <col min="5" max="5" width="13.42578125" customWidth="1"/>
    <col min="6" max="6" width="17.42578125" customWidth="1"/>
    <col min="7" max="7" width="15.7109375" customWidth="1"/>
  </cols>
  <sheetData>
    <row r="1" spans="2:7" x14ac:dyDescent="0.25">
      <c r="B1" s="16">
        <v>258304266.40000001</v>
      </c>
    </row>
    <row r="2" spans="2:7" ht="20.25" x14ac:dyDescent="0.3">
      <c r="B2" s="17" t="s">
        <v>46</v>
      </c>
      <c r="C2" s="17"/>
      <c r="D2" s="17"/>
      <c r="E2" s="17"/>
      <c r="F2" s="17"/>
      <c r="G2" s="17"/>
    </row>
    <row r="3" spans="2:7" ht="47.25" x14ac:dyDescent="0.25">
      <c r="B3" s="4" t="s">
        <v>3</v>
      </c>
      <c r="C3" s="4" t="s">
        <v>4</v>
      </c>
      <c r="D3" s="4" t="s">
        <v>47</v>
      </c>
      <c r="E3" s="4" t="s">
        <v>7</v>
      </c>
      <c r="F3" s="4" t="s">
        <v>48</v>
      </c>
      <c r="G3" s="4" t="s">
        <v>49</v>
      </c>
    </row>
    <row r="4" spans="2:7" ht="15.75" x14ac:dyDescent="0.25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</row>
    <row r="5" spans="2:7" ht="31.5" x14ac:dyDescent="0.25">
      <c r="B5" s="18" t="s">
        <v>50</v>
      </c>
      <c r="C5" s="19">
        <v>7932000</v>
      </c>
      <c r="D5" s="19">
        <v>4673989.28</v>
      </c>
      <c r="E5" s="20">
        <f>D5/C5*100</f>
        <v>58.925734745335355</v>
      </c>
      <c r="F5" s="19">
        <v>5068655.62</v>
      </c>
      <c r="G5" s="19">
        <f>F5-D5</f>
        <v>394666.33999999985</v>
      </c>
    </row>
    <row r="6" spans="2:7" ht="15.75" x14ac:dyDescent="0.25">
      <c r="B6" s="18" t="s">
        <v>51</v>
      </c>
      <c r="C6" s="19">
        <v>631928896.39999998</v>
      </c>
      <c r="D6" s="19">
        <v>395036204.30000001</v>
      </c>
      <c r="E6" s="20">
        <f t="shared" ref="E6:E27" si="0">D6/C6*100</f>
        <v>62.512761570243022</v>
      </c>
      <c r="F6" s="19">
        <v>342235690.57999998</v>
      </c>
      <c r="G6" s="19">
        <f t="shared" ref="G6:G26" si="1">F6-D6</f>
        <v>-52800513.720000029</v>
      </c>
    </row>
    <row r="7" spans="2:7" ht="15.75" x14ac:dyDescent="0.25">
      <c r="B7" s="18" t="s">
        <v>52</v>
      </c>
      <c r="C7" s="19">
        <v>3991529989</v>
      </c>
      <c r="D7" s="19">
        <v>2786114450</v>
      </c>
      <c r="E7" s="20">
        <f t="shared" si="0"/>
        <v>69.800664348710214</v>
      </c>
      <c r="F7" s="21">
        <v>2729524060</v>
      </c>
      <c r="G7" s="19">
        <f t="shared" si="1"/>
        <v>-56590390</v>
      </c>
    </row>
    <row r="8" spans="2:7" ht="31.5" x14ac:dyDescent="0.25">
      <c r="B8" s="18" t="s">
        <v>53</v>
      </c>
      <c r="C8" s="19">
        <v>156820854.19999999</v>
      </c>
      <c r="D8" s="19">
        <v>105222656.7</v>
      </c>
      <c r="E8" s="20">
        <f t="shared" si="0"/>
        <v>67.097362297112156</v>
      </c>
      <c r="F8" s="19">
        <v>98617819.590000004</v>
      </c>
      <c r="G8" s="19">
        <f t="shared" si="1"/>
        <v>-6604837.1099999994</v>
      </c>
    </row>
    <row r="9" spans="2:7" ht="15.75" x14ac:dyDescent="0.25">
      <c r="B9" s="18" t="s">
        <v>54</v>
      </c>
      <c r="C9" s="19">
        <v>476434201</v>
      </c>
      <c r="D9" s="19">
        <v>274706701.69999999</v>
      </c>
      <c r="E9" s="20">
        <f t="shared" si="0"/>
        <v>57.658896259632705</v>
      </c>
      <c r="F9" s="19">
        <v>257366058.90000001</v>
      </c>
      <c r="G9" s="19">
        <f t="shared" si="1"/>
        <v>-17340642.799999982</v>
      </c>
    </row>
    <row r="10" spans="2:7" ht="31.5" x14ac:dyDescent="0.25">
      <c r="B10" s="18" t="s">
        <v>55</v>
      </c>
      <c r="C10" s="19">
        <v>15446340</v>
      </c>
      <c r="D10" s="19">
        <v>4483233.09</v>
      </c>
      <c r="E10" s="20">
        <f t="shared" si="0"/>
        <v>29.024565625254912</v>
      </c>
      <c r="F10" s="19">
        <v>1787399.08</v>
      </c>
      <c r="G10" s="19">
        <f t="shared" si="1"/>
        <v>-2695834.01</v>
      </c>
    </row>
    <row r="11" spans="2:7" ht="31.5" x14ac:dyDescent="0.25">
      <c r="B11" s="18" t="s">
        <v>56</v>
      </c>
      <c r="C11" s="19">
        <v>17105950</v>
      </c>
      <c r="D11" s="19">
        <v>2981700</v>
      </c>
      <c r="E11" s="20">
        <f t="shared" si="0"/>
        <v>17.43077701033851</v>
      </c>
      <c r="F11" s="19">
        <v>3117315</v>
      </c>
      <c r="G11" s="19">
        <f t="shared" si="1"/>
        <v>135615</v>
      </c>
    </row>
    <row r="12" spans="2:7" ht="47.25" x14ac:dyDescent="0.25">
      <c r="B12" s="18" t="s">
        <v>57</v>
      </c>
      <c r="C12" s="19">
        <v>121795543.8</v>
      </c>
      <c r="D12" s="19">
        <v>79390432.890000001</v>
      </c>
      <c r="E12" s="20">
        <f t="shared" si="0"/>
        <v>65.183364196285154</v>
      </c>
      <c r="F12" s="19">
        <v>81206701.629999995</v>
      </c>
      <c r="G12" s="19">
        <f t="shared" si="1"/>
        <v>1816268.7399999946</v>
      </c>
    </row>
    <row r="13" spans="2:7" ht="15.75" x14ac:dyDescent="0.25">
      <c r="B13" s="18" t="s">
        <v>58</v>
      </c>
      <c r="C13" s="19">
        <v>97860766.200000003</v>
      </c>
      <c r="D13" s="19">
        <v>40412574.189999998</v>
      </c>
      <c r="E13" s="20">
        <f t="shared" si="0"/>
        <v>41.295992009104047</v>
      </c>
      <c r="F13" s="19">
        <v>63130004.719999999</v>
      </c>
      <c r="G13" s="19">
        <f t="shared" si="1"/>
        <v>22717430.530000001</v>
      </c>
    </row>
    <row r="14" spans="2:7" ht="47.25" x14ac:dyDescent="0.25">
      <c r="B14" s="18" t="s">
        <v>59</v>
      </c>
      <c r="C14" s="19">
        <v>158189544.09999999</v>
      </c>
      <c r="D14" s="19">
        <v>19930616.199999999</v>
      </c>
      <c r="E14" s="20">
        <f t="shared" si="0"/>
        <v>12.599199468835184</v>
      </c>
      <c r="F14" s="19">
        <v>17056946.190000001</v>
      </c>
      <c r="G14" s="19">
        <f t="shared" si="1"/>
        <v>-2873670.0099999979</v>
      </c>
    </row>
    <row r="15" spans="2:7" ht="31.5" x14ac:dyDescent="0.25">
      <c r="B15" s="18" t="s">
        <v>60</v>
      </c>
      <c r="C15" s="19">
        <v>1139920</v>
      </c>
      <c r="D15" s="19">
        <v>0</v>
      </c>
      <c r="E15" s="20">
        <f t="shared" si="0"/>
        <v>0</v>
      </c>
      <c r="F15" s="19">
        <v>1368121</v>
      </c>
      <c r="G15" s="19">
        <f t="shared" si="1"/>
        <v>1368121</v>
      </c>
    </row>
    <row r="16" spans="2:7" ht="47.25" x14ac:dyDescent="0.25">
      <c r="B16" s="18" t="s">
        <v>61</v>
      </c>
      <c r="C16" s="19">
        <v>950954464.79999995</v>
      </c>
      <c r="D16" s="19">
        <v>623124116.60000002</v>
      </c>
      <c r="E16" s="20">
        <f t="shared" si="0"/>
        <v>65.52617813630566</v>
      </c>
      <c r="F16" s="19">
        <v>588308114.60000002</v>
      </c>
      <c r="G16" s="19">
        <f t="shared" si="1"/>
        <v>-34816002</v>
      </c>
    </row>
    <row r="17" spans="2:7" ht="78.75" x14ac:dyDescent="0.25">
      <c r="B17" s="18" t="s">
        <v>62</v>
      </c>
      <c r="C17" s="19">
        <v>112198925</v>
      </c>
      <c r="D17" s="19">
        <v>52226078.289999999</v>
      </c>
      <c r="E17" s="20">
        <f t="shared" si="0"/>
        <v>46.547752832747733</v>
      </c>
      <c r="F17" s="19">
        <v>69065667.310000002</v>
      </c>
      <c r="G17" s="19">
        <f t="shared" si="1"/>
        <v>16839589.020000003</v>
      </c>
    </row>
    <row r="18" spans="2:7" ht="47.25" x14ac:dyDescent="0.25">
      <c r="B18" s="18" t="s">
        <v>63</v>
      </c>
      <c r="C18" s="19">
        <v>437743379.19999999</v>
      </c>
      <c r="D18" s="19">
        <v>258304266.40000001</v>
      </c>
      <c r="E18" s="20">
        <f t="shared" si="0"/>
        <v>59.008149220226983</v>
      </c>
      <c r="F18" s="19">
        <v>235761458.09999999</v>
      </c>
      <c r="G18" s="19">
        <f t="shared" si="1"/>
        <v>-22542808.300000012</v>
      </c>
    </row>
    <row r="19" spans="2:7" ht="31.5" x14ac:dyDescent="0.25">
      <c r="B19" s="18" t="s">
        <v>64</v>
      </c>
      <c r="C19" s="19">
        <v>191152665</v>
      </c>
      <c r="D19" s="19">
        <v>99764644.480000004</v>
      </c>
      <c r="E19" s="20">
        <f t="shared" si="0"/>
        <v>52.191082180308598</v>
      </c>
      <c r="F19" s="19">
        <v>107188096.40000001</v>
      </c>
      <c r="G19" s="19">
        <f t="shared" si="1"/>
        <v>7423451.9200000018</v>
      </c>
    </row>
    <row r="20" spans="2:7" ht="31.5" x14ac:dyDescent="0.25">
      <c r="B20" s="18" t="s">
        <v>65</v>
      </c>
      <c r="C20" s="19">
        <v>4301000</v>
      </c>
      <c r="D20" s="19">
        <v>2142558.2400000002</v>
      </c>
      <c r="E20" s="20">
        <f t="shared" si="0"/>
        <v>49.815350848639852</v>
      </c>
      <c r="F20" s="19">
        <v>1401958.84</v>
      </c>
      <c r="G20" s="19">
        <f t="shared" si="1"/>
        <v>-740599.40000000014</v>
      </c>
    </row>
    <row r="21" spans="2:7" ht="47.25" x14ac:dyDescent="0.25">
      <c r="B21" s="18" t="s">
        <v>66</v>
      </c>
      <c r="C21" s="19">
        <v>987520777.60000002</v>
      </c>
      <c r="D21" s="19">
        <v>505892389.80000001</v>
      </c>
      <c r="E21" s="20">
        <f t="shared" si="0"/>
        <v>51.228531214247944</v>
      </c>
      <c r="F21" s="19">
        <v>407721145.80000001</v>
      </c>
      <c r="G21" s="19">
        <f t="shared" si="1"/>
        <v>-98171244</v>
      </c>
    </row>
    <row r="22" spans="2:7" ht="47.25" x14ac:dyDescent="0.25">
      <c r="B22" s="18" t="s">
        <v>67</v>
      </c>
      <c r="C22" s="19">
        <v>29462875.93</v>
      </c>
      <c r="D22" s="19">
        <v>23651988.960000001</v>
      </c>
      <c r="E22" s="20">
        <f t="shared" si="0"/>
        <v>80.277258120334494</v>
      </c>
      <c r="F22" s="19">
        <v>24901241.41</v>
      </c>
      <c r="G22" s="19">
        <f t="shared" si="1"/>
        <v>1249252.4499999993</v>
      </c>
    </row>
    <row r="23" spans="2:7" ht="31.5" x14ac:dyDescent="0.25">
      <c r="B23" s="18" t="s">
        <v>68</v>
      </c>
      <c r="C23" s="19">
        <v>49643996.859999999</v>
      </c>
      <c r="D23" s="19">
        <v>9019000</v>
      </c>
      <c r="E23" s="20">
        <f t="shared" si="0"/>
        <v>18.16735269207734</v>
      </c>
      <c r="F23" s="19">
        <v>61898597.149999999</v>
      </c>
      <c r="G23" s="19">
        <f t="shared" si="1"/>
        <v>52879597.149999999</v>
      </c>
    </row>
    <row r="24" spans="2:7" ht="15.75" x14ac:dyDescent="0.25">
      <c r="B24" s="18" t="s">
        <v>69</v>
      </c>
      <c r="C24" s="19">
        <f>SUM(C5:C23)</f>
        <v>8439162089.0900002</v>
      </c>
      <c r="D24" s="19">
        <f>SUM(D5:D23)</f>
        <v>5287077601.1199989</v>
      </c>
      <c r="E24" s="20">
        <f t="shared" si="0"/>
        <v>62.649319272526348</v>
      </c>
      <c r="F24" s="19">
        <f>SUM(F5:F23)</f>
        <v>5096725051.9199991</v>
      </c>
      <c r="G24" s="19">
        <f t="shared" si="1"/>
        <v>-190352549.19999981</v>
      </c>
    </row>
    <row r="25" spans="2:7" ht="47.25" x14ac:dyDescent="0.25">
      <c r="B25" s="18" t="s">
        <v>70</v>
      </c>
      <c r="C25" s="19">
        <v>9156500</v>
      </c>
      <c r="D25" s="19">
        <v>6168810.5599999996</v>
      </c>
      <c r="E25" s="20">
        <f t="shared" si="0"/>
        <v>67.370835581281057</v>
      </c>
      <c r="F25" s="19">
        <v>5795958.4800000004</v>
      </c>
      <c r="G25" s="19">
        <f t="shared" si="1"/>
        <v>-372852.07999999914</v>
      </c>
    </row>
    <row r="26" spans="2:7" ht="15.75" x14ac:dyDescent="0.25">
      <c r="B26" s="18" t="s">
        <v>71</v>
      </c>
      <c r="C26" s="19">
        <v>51185189.75</v>
      </c>
      <c r="D26" s="19">
        <v>43611342.100000001</v>
      </c>
      <c r="E26" s="20">
        <f t="shared" si="0"/>
        <v>85.203048602550112</v>
      </c>
      <c r="F26" s="19">
        <v>80822173.689999998</v>
      </c>
      <c r="G26" s="19">
        <f t="shared" si="1"/>
        <v>37210831.589999996</v>
      </c>
    </row>
    <row r="27" spans="2:7" ht="15.75" x14ac:dyDescent="0.25">
      <c r="B27" s="6" t="s">
        <v>72</v>
      </c>
      <c r="C27" s="22">
        <f>C24+C25+C26</f>
        <v>8499503778.8400002</v>
      </c>
      <c r="D27" s="22">
        <f>D24+D25+D26</f>
        <v>5336857753.7799997</v>
      </c>
      <c r="E27" s="23">
        <f t="shared" si="0"/>
        <v>62.790227437352421</v>
      </c>
      <c r="F27" s="22">
        <f>F24+F25+F26</f>
        <v>5183343184.0899982</v>
      </c>
      <c r="G27" s="22">
        <f>F27-D27</f>
        <v>-153514569.69000149</v>
      </c>
    </row>
    <row r="28" spans="2:7" x14ac:dyDescent="0.25">
      <c r="F28" s="24"/>
    </row>
    <row r="29" spans="2:7" x14ac:dyDescent="0.25">
      <c r="C29" s="25"/>
      <c r="D29" s="25"/>
      <c r="E29" s="26"/>
      <c r="F29" s="24"/>
    </row>
    <row r="30" spans="2:7" x14ac:dyDescent="0.25">
      <c r="C30" s="27"/>
      <c r="D30" s="27"/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694C0-B9B4-4CCB-9EAB-A88862A3CE5D}">
  <dimension ref="B2:H55"/>
  <sheetViews>
    <sheetView tabSelected="1" workbookViewId="0">
      <selection activeCell="B4" sqref="B4"/>
    </sheetView>
  </sheetViews>
  <sheetFormatPr defaultRowHeight="15" x14ac:dyDescent="0.25"/>
  <cols>
    <col min="2" max="2" width="49.85546875" customWidth="1"/>
    <col min="3" max="3" width="11.42578125" customWidth="1"/>
    <col min="4" max="8" width="16.85546875" customWidth="1"/>
  </cols>
  <sheetData>
    <row r="2" spans="2:8" ht="20.25" x14ac:dyDescent="0.3">
      <c r="B2" s="17" t="s">
        <v>73</v>
      </c>
      <c r="C2" s="17"/>
      <c r="D2" s="17"/>
      <c r="E2" s="17"/>
      <c r="F2" s="17"/>
      <c r="G2" s="17"/>
      <c r="H2" s="17"/>
    </row>
    <row r="3" spans="2:8" ht="20.25" x14ac:dyDescent="0.3">
      <c r="B3" s="28"/>
      <c r="C3" s="28"/>
      <c r="D3" s="29"/>
      <c r="E3" s="29"/>
      <c r="F3" s="29"/>
      <c r="G3" s="29"/>
      <c r="H3" s="30" t="s">
        <v>74</v>
      </c>
    </row>
    <row r="4" spans="2:8" ht="31.5" x14ac:dyDescent="0.25">
      <c r="B4" s="4" t="s">
        <v>3</v>
      </c>
      <c r="C4" s="31" t="s">
        <v>75</v>
      </c>
      <c r="D4" s="32" t="s">
        <v>4</v>
      </c>
      <c r="E4" s="32" t="s">
        <v>47</v>
      </c>
      <c r="F4" s="32" t="s">
        <v>7</v>
      </c>
      <c r="G4" s="32" t="s">
        <v>48</v>
      </c>
      <c r="H4" s="32" t="s">
        <v>76</v>
      </c>
    </row>
    <row r="5" spans="2:8" ht="15.75" x14ac:dyDescent="0.25">
      <c r="B5" s="4">
        <v>1</v>
      </c>
      <c r="C5" s="31">
        <v>2</v>
      </c>
      <c r="D5" s="32">
        <v>3</v>
      </c>
      <c r="E5" s="32">
        <v>4</v>
      </c>
      <c r="F5" s="32">
        <v>6</v>
      </c>
      <c r="G5" s="32">
        <v>7</v>
      </c>
      <c r="H5" s="32">
        <v>8</v>
      </c>
    </row>
    <row r="6" spans="2:8" ht="15.75" x14ac:dyDescent="0.25">
      <c r="B6" s="6" t="s">
        <v>77</v>
      </c>
      <c r="C6" s="33" t="s">
        <v>78</v>
      </c>
      <c r="D6" s="34">
        <v>1147570119.71</v>
      </c>
      <c r="E6" s="34">
        <v>755881893.14999998</v>
      </c>
      <c r="F6" s="35">
        <f>E6/D6*100</f>
        <v>65.868035440049383</v>
      </c>
      <c r="G6" s="34">
        <v>744785324.85000002</v>
      </c>
      <c r="H6" s="34">
        <f>G6-E6</f>
        <v>-11096568.299999952</v>
      </c>
    </row>
    <row r="7" spans="2:8" ht="47.25" x14ac:dyDescent="0.25">
      <c r="B7" s="18" t="s">
        <v>79</v>
      </c>
      <c r="C7" s="31" t="s">
        <v>80</v>
      </c>
      <c r="D7" s="21">
        <v>2810100</v>
      </c>
      <c r="E7" s="21">
        <v>2119482.35</v>
      </c>
      <c r="F7" s="36">
        <f t="shared" ref="F7:F53" si="0">E7/D7*100</f>
        <v>75.423734030817414</v>
      </c>
      <c r="G7" s="21">
        <v>2036209.08</v>
      </c>
      <c r="H7" s="34">
        <f t="shared" ref="H7:H53" si="1">G7-E7</f>
        <v>-83273.270000000019</v>
      </c>
    </row>
    <row r="8" spans="2:8" ht="63" x14ac:dyDescent="0.25">
      <c r="B8" s="18" t="s">
        <v>81</v>
      </c>
      <c r="C8" s="31" t="s">
        <v>82</v>
      </c>
      <c r="D8" s="21">
        <v>375025468.10000002</v>
      </c>
      <c r="E8" s="21">
        <v>231800404.27000001</v>
      </c>
      <c r="F8" s="36">
        <f t="shared" si="0"/>
        <v>61.809243368023949</v>
      </c>
      <c r="G8" s="21">
        <v>239677562.02000001</v>
      </c>
      <c r="H8" s="34">
        <f t="shared" si="1"/>
        <v>7877157.75</v>
      </c>
    </row>
    <row r="9" spans="2:8" ht="47.25" x14ac:dyDescent="0.25">
      <c r="B9" s="18" t="s">
        <v>83</v>
      </c>
      <c r="C9" s="31" t="s">
        <v>84</v>
      </c>
      <c r="D9" s="21">
        <v>32048400.609999999</v>
      </c>
      <c r="E9" s="21">
        <v>22881127.850000001</v>
      </c>
      <c r="F9" s="36">
        <f t="shared" si="0"/>
        <v>71.395537419924935</v>
      </c>
      <c r="G9" s="21">
        <v>20525653.5</v>
      </c>
      <c r="H9" s="34">
        <f t="shared" si="1"/>
        <v>-2355474.3500000015</v>
      </c>
    </row>
    <row r="10" spans="2:8" ht="15.75" x14ac:dyDescent="0.25">
      <c r="B10" s="18" t="s">
        <v>85</v>
      </c>
      <c r="C10" s="31" t="s">
        <v>86</v>
      </c>
      <c r="D10" s="21">
        <v>5000000</v>
      </c>
      <c r="E10" s="21">
        <v>0</v>
      </c>
      <c r="F10" s="36">
        <f t="shared" si="0"/>
        <v>0</v>
      </c>
      <c r="G10" s="21">
        <v>0</v>
      </c>
      <c r="H10" s="34">
        <f t="shared" si="1"/>
        <v>0</v>
      </c>
    </row>
    <row r="11" spans="2:8" ht="15.75" x14ac:dyDescent="0.25">
      <c r="B11" s="18" t="s">
        <v>87</v>
      </c>
      <c r="C11" s="31" t="s">
        <v>88</v>
      </c>
      <c r="D11" s="21">
        <v>732686151</v>
      </c>
      <c r="E11" s="21">
        <v>499080878.68000001</v>
      </c>
      <c r="F11" s="36">
        <f t="shared" si="0"/>
        <v>68.116597809148445</v>
      </c>
      <c r="G11" s="21">
        <v>466599843.25</v>
      </c>
      <c r="H11" s="34">
        <f t="shared" si="1"/>
        <v>-32481035.430000007</v>
      </c>
    </row>
    <row r="12" spans="2:8" ht="15.75" x14ac:dyDescent="0.25">
      <c r="B12" s="6" t="s">
        <v>89</v>
      </c>
      <c r="C12" s="33" t="s">
        <v>90</v>
      </c>
      <c r="D12" s="34">
        <v>12300</v>
      </c>
      <c r="E12" s="34">
        <v>12300</v>
      </c>
      <c r="F12" s="35">
        <f t="shared" si="0"/>
        <v>100</v>
      </c>
      <c r="G12" s="34">
        <v>36490</v>
      </c>
      <c r="H12" s="34">
        <f t="shared" si="1"/>
        <v>24190</v>
      </c>
    </row>
    <row r="13" spans="2:8" ht="15.75" x14ac:dyDescent="0.25">
      <c r="B13" s="18" t="s">
        <v>91</v>
      </c>
      <c r="C13" s="31" t="s">
        <v>92</v>
      </c>
      <c r="D13" s="21">
        <v>12300</v>
      </c>
      <c r="E13" s="21">
        <v>12300</v>
      </c>
      <c r="F13" s="36">
        <f t="shared" si="0"/>
        <v>100</v>
      </c>
      <c r="G13" s="21">
        <v>36490</v>
      </c>
      <c r="H13" s="34">
        <f t="shared" si="1"/>
        <v>24190</v>
      </c>
    </row>
    <row r="14" spans="2:8" ht="31.5" x14ac:dyDescent="0.25">
      <c r="B14" s="6" t="s">
        <v>93</v>
      </c>
      <c r="C14" s="33" t="s">
        <v>94</v>
      </c>
      <c r="D14" s="34">
        <v>65885281.729999997</v>
      </c>
      <c r="E14" s="34">
        <v>47824488.020000003</v>
      </c>
      <c r="F14" s="35">
        <f t="shared" si="0"/>
        <v>72.587513879027327</v>
      </c>
      <c r="G14" s="34">
        <v>71238427.430000007</v>
      </c>
      <c r="H14" s="34">
        <f t="shared" si="1"/>
        <v>23413939.410000004</v>
      </c>
    </row>
    <row r="15" spans="2:8" ht="47.25" x14ac:dyDescent="0.25">
      <c r="B15" s="18" t="s">
        <v>95</v>
      </c>
      <c r="C15" s="31" t="s">
        <v>96</v>
      </c>
      <c r="D15" s="21">
        <v>54851868.859999999</v>
      </c>
      <c r="E15" s="21">
        <v>41035131.390000001</v>
      </c>
      <c r="F15" s="36">
        <f t="shared" si="0"/>
        <v>74.810817284521605</v>
      </c>
      <c r="G15" s="21">
        <v>57817229.229999997</v>
      </c>
      <c r="H15" s="34">
        <f t="shared" si="1"/>
        <v>16782097.839999996</v>
      </c>
    </row>
    <row r="16" spans="2:8" ht="47.25" x14ac:dyDescent="0.25">
      <c r="B16" s="18" t="s">
        <v>97</v>
      </c>
      <c r="C16" s="31" t="s">
        <v>98</v>
      </c>
      <c r="D16" s="21">
        <v>11033412.869999999</v>
      </c>
      <c r="E16" s="21">
        <v>6789356.6299999999</v>
      </c>
      <c r="F16" s="36">
        <f t="shared" si="0"/>
        <v>61.534510762851568</v>
      </c>
      <c r="G16" s="21">
        <v>13421198.199999999</v>
      </c>
      <c r="H16" s="34">
        <f t="shared" si="1"/>
        <v>6631841.5699999994</v>
      </c>
    </row>
    <row r="17" spans="2:8" ht="15.75" x14ac:dyDescent="0.25">
      <c r="B17" s="6" t="s">
        <v>99</v>
      </c>
      <c r="C17" s="33" t="s">
        <v>100</v>
      </c>
      <c r="D17" s="34">
        <v>533392780.68000001</v>
      </c>
      <c r="E17" s="34">
        <v>299846412.47000003</v>
      </c>
      <c r="F17" s="35">
        <f t="shared" si="0"/>
        <v>56.214936409101455</v>
      </c>
      <c r="G17" s="34">
        <v>256811365.53</v>
      </c>
      <c r="H17" s="34">
        <f t="shared" si="1"/>
        <v>-43035046.940000027</v>
      </c>
    </row>
    <row r="18" spans="2:8" ht="15.75" x14ac:dyDescent="0.25">
      <c r="B18" s="18" t="s">
        <v>101</v>
      </c>
      <c r="C18" s="31" t="s">
        <v>102</v>
      </c>
      <c r="D18" s="21">
        <v>7588145</v>
      </c>
      <c r="E18" s="21">
        <v>2811256.25</v>
      </c>
      <c r="F18" s="36">
        <f t="shared" si="0"/>
        <v>37.048003827022278</v>
      </c>
      <c r="G18" s="21">
        <v>1255725.47</v>
      </c>
      <c r="H18" s="34">
        <f t="shared" si="1"/>
        <v>-1555530.78</v>
      </c>
    </row>
    <row r="19" spans="2:8" ht="15.75" x14ac:dyDescent="0.25">
      <c r="B19" s="18" t="s">
        <v>103</v>
      </c>
      <c r="C19" s="31" t="s">
        <v>104</v>
      </c>
      <c r="D19" s="21">
        <v>61281840</v>
      </c>
      <c r="E19" s="21">
        <v>38540728.380000003</v>
      </c>
      <c r="F19" s="36">
        <f t="shared" si="0"/>
        <v>62.890945147861096</v>
      </c>
      <c r="G19" s="21">
        <v>41484119.68</v>
      </c>
      <c r="H19" s="34">
        <f t="shared" si="1"/>
        <v>2943391.299999997</v>
      </c>
    </row>
    <row r="20" spans="2:8" ht="15.75" x14ac:dyDescent="0.25">
      <c r="B20" s="18" t="s">
        <v>105</v>
      </c>
      <c r="C20" s="31" t="s">
        <v>106</v>
      </c>
      <c r="D20" s="21">
        <v>446632689.18000001</v>
      </c>
      <c r="E20" s="21">
        <v>245586457.44</v>
      </c>
      <c r="F20" s="36">
        <f t="shared" si="0"/>
        <v>54.986225457632102</v>
      </c>
      <c r="G20" s="21">
        <v>195947800.00999999</v>
      </c>
      <c r="H20" s="34">
        <f t="shared" si="1"/>
        <v>-49638657.430000007</v>
      </c>
    </row>
    <row r="21" spans="2:8" ht="15.75" x14ac:dyDescent="0.25">
      <c r="B21" s="18" t="s">
        <v>107</v>
      </c>
      <c r="C21" s="31" t="s">
        <v>108</v>
      </c>
      <c r="D21" s="21">
        <v>15370957.5</v>
      </c>
      <c r="E21" s="21">
        <v>12350901.58</v>
      </c>
      <c r="F21" s="36">
        <f t="shared" si="0"/>
        <v>80.352193934567836</v>
      </c>
      <c r="G21" s="21">
        <v>16025170.689999999</v>
      </c>
      <c r="H21" s="34">
        <f t="shared" si="1"/>
        <v>3674269.1099999994</v>
      </c>
    </row>
    <row r="22" spans="2:8" ht="31.5" x14ac:dyDescent="0.25">
      <c r="B22" s="18" t="s">
        <v>109</v>
      </c>
      <c r="C22" s="31" t="s">
        <v>110</v>
      </c>
      <c r="D22" s="21">
        <v>2519149</v>
      </c>
      <c r="E22" s="21">
        <v>557068.81999999995</v>
      </c>
      <c r="F22" s="36">
        <f t="shared" si="0"/>
        <v>22.113373206586825</v>
      </c>
      <c r="G22" s="21">
        <v>473734.68</v>
      </c>
      <c r="H22" s="34">
        <f t="shared" si="1"/>
        <v>-83334.139999999956</v>
      </c>
    </row>
    <row r="23" spans="2:8" ht="15.75" x14ac:dyDescent="0.25">
      <c r="B23" s="6" t="s">
        <v>111</v>
      </c>
      <c r="C23" s="33" t="s">
        <v>112</v>
      </c>
      <c r="D23" s="34">
        <v>1268789005.78</v>
      </c>
      <c r="E23" s="34">
        <v>567772376.28999996</v>
      </c>
      <c r="F23" s="35">
        <f t="shared" si="0"/>
        <v>44.749156376946736</v>
      </c>
      <c r="G23" s="34">
        <v>553307145.45000005</v>
      </c>
      <c r="H23" s="34">
        <f t="shared" si="1"/>
        <v>-14465230.839999914</v>
      </c>
    </row>
    <row r="24" spans="2:8" ht="15.75" x14ac:dyDescent="0.25">
      <c r="B24" s="18" t="s">
        <v>113</v>
      </c>
      <c r="C24" s="31" t="s">
        <v>114</v>
      </c>
      <c r="D24" s="21">
        <v>158898785.77000001</v>
      </c>
      <c r="E24" s="21">
        <v>39520371.270000003</v>
      </c>
      <c r="F24" s="36">
        <f t="shared" si="0"/>
        <v>24.871411747100602</v>
      </c>
      <c r="G24" s="21">
        <v>86697482.620000005</v>
      </c>
      <c r="H24" s="34">
        <f t="shared" si="1"/>
        <v>47177111.350000001</v>
      </c>
    </row>
    <row r="25" spans="2:8" ht="15.75" x14ac:dyDescent="0.25">
      <c r="B25" s="18" t="s">
        <v>115</v>
      </c>
      <c r="C25" s="31" t="s">
        <v>116</v>
      </c>
      <c r="D25" s="21">
        <v>183840758.91</v>
      </c>
      <c r="E25" s="21">
        <v>26043121.969999999</v>
      </c>
      <c r="F25" s="36">
        <f t="shared" si="0"/>
        <v>14.166130581929067</v>
      </c>
      <c r="G25" s="21">
        <v>44919726.640000001</v>
      </c>
      <c r="H25" s="34">
        <f t="shared" si="1"/>
        <v>18876604.670000002</v>
      </c>
    </row>
    <row r="26" spans="2:8" ht="15.75" x14ac:dyDescent="0.25">
      <c r="B26" s="18" t="s">
        <v>117</v>
      </c>
      <c r="C26" s="31" t="s">
        <v>118</v>
      </c>
      <c r="D26" s="21">
        <v>926049461.10000002</v>
      </c>
      <c r="E26" s="21">
        <v>502208883.05000001</v>
      </c>
      <c r="F26" s="36">
        <f t="shared" si="0"/>
        <v>54.231323935273977</v>
      </c>
      <c r="G26" s="21">
        <v>421689936.19</v>
      </c>
      <c r="H26" s="34">
        <f t="shared" si="1"/>
        <v>-80518946.860000014</v>
      </c>
    </row>
    <row r="27" spans="2:8" ht="15.75" x14ac:dyDescent="0.25">
      <c r="B27" s="6" t="s">
        <v>119</v>
      </c>
      <c r="C27" s="33" t="s">
        <v>120</v>
      </c>
      <c r="D27" s="34">
        <v>23161950</v>
      </c>
      <c r="E27" s="34">
        <v>7738155.21</v>
      </c>
      <c r="F27" s="35">
        <f t="shared" si="0"/>
        <v>33.408910778237583</v>
      </c>
      <c r="G27" s="34">
        <v>6875451.6399999997</v>
      </c>
      <c r="H27" s="34">
        <f t="shared" si="1"/>
        <v>-862703.5700000003</v>
      </c>
    </row>
    <row r="28" spans="2:8" ht="31.5" x14ac:dyDescent="0.25">
      <c r="B28" s="18" t="s">
        <v>121</v>
      </c>
      <c r="C28" s="31" t="s">
        <v>122</v>
      </c>
      <c r="D28" s="21">
        <v>2981700</v>
      </c>
      <c r="E28" s="21">
        <v>2981700</v>
      </c>
      <c r="F28" s="36">
        <f t="shared" si="0"/>
        <v>100</v>
      </c>
      <c r="G28" s="21">
        <v>1492500</v>
      </c>
      <c r="H28" s="34">
        <f t="shared" si="1"/>
        <v>-1489200</v>
      </c>
    </row>
    <row r="29" spans="2:8" ht="31.5" x14ac:dyDescent="0.25">
      <c r="B29" s="18" t="s">
        <v>123</v>
      </c>
      <c r="C29" s="31" t="s">
        <v>124</v>
      </c>
      <c r="D29" s="21">
        <v>20180250</v>
      </c>
      <c r="E29" s="21">
        <v>4756455.21</v>
      </c>
      <c r="F29" s="36">
        <f t="shared" si="0"/>
        <v>23.569852752071952</v>
      </c>
      <c r="G29" s="21">
        <v>5382951.6399999997</v>
      </c>
      <c r="H29" s="34">
        <f t="shared" si="1"/>
        <v>626496.4299999997</v>
      </c>
    </row>
    <row r="30" spans="2:8" ht="15.75" x14ac:dyDescent="0.25">
      <c r="B30" s="6" t="s">
        <v>125</v>
      </c>
      <c r="C30" s="33" t="s">
        <v>126</v>
      </c>
      <c r="D30" s="34">
        <v>4140711762.6599998</v>
      </c>
      <c r="E30" s="34">
        <v>2877575752.27</v>
      </c>
      <c r="F30" s="35">
        <f t="shared" si="0"/>
        <v>69.494712919148967</v>
      </c>
      <c r="G30" s="34">
        <v>2766852916.2800002</v>
      </c>
      <c r="H30" s="34">
        <f t="shared" si="1"/>
        <v>-110722835.98999977</v>
      </c>
    </row>
    <row r="31" spans="2:8" ht="15.75" x14ac:dyDescent="0.25">
      <c r="B31" s="18" t="s">
        <v>127</v>
      </c>
      <c r="C31" s="31" t="s">
        <v>128</v>
      </c>
      <c r="D31" s="21">
        <v>1444694923.3</v>
      </c>
      <c r="E31" s="21">
        <v>1015209641.04</v>
      </c>
      <c r="F31" s="36">
        <f t="shared" si="0"/>
        <v>70.271558698430155</v>
      </c>
      <c r="G31" s="21">
        <v>1037325255.97</v>
      </c>
      <c r="H31" s="34">
        <f t="shared" si="1"/>
        <v>22115614.930000067</v>
      </c>
    </row>
    <row r="32" spans="2:8" ht="15.75" x14ac:dyDescent="0.25">
      <c r="B32" s="18" t="s">
        <v>129</v>
      </c>
      <c r="C32" s="31" t="s">
        <v>130</v>
      </c>
      <c r="D32" s="21">
        <v>2412285737.2199998</v>
      </c>
      <c r="E32" s="21">
        <v>1686426429.0799999</v>
      </c>
      <c r="F32" s="36">
        <f t="shared" si="0"/>
        <v>69.909895128074467</v>
      </c>
      <c r="G32" s="21">
        <v>1544920276.1600001</v>
      </c>
      <c r="H32" s="34">
        <f t="shared" si="1"/>
        <v>-141506152.91999984</v>
      </c>
    </row>
    <row r="33" spans="2:8" ht="15.75" x14ac:dyDescent="0.25">
      <c r="B33" s="18" t="s">
        <v>131</v>
      </c>
      <c r="C33" s="31" t="s">
        <v>132</v>
      </c>
      <c r="D33" s="21">
        <v>142482100</v>
      </c>
      <c r="E33" s="21">
        <v>104823624.09</v>
      </c>
      <c r="F33" s="36">
        <f t="shared" si="0"/>
        <v>73.569679342177025</v>
      </c>
      <c r="G33" s="21">
        <v>129291500.23</v>
      </c>
      <c r="H33" s="34">
        <f t="shared" si="1"/>
        <v>24467876.140000001</v>
      </c>
    </row>
    <row r="34" spans="2:8" ht="31.5" x14ac:dyDescent="0.25">
      <c r="B34" s="18" t="s">
        <v>133</v>
      </c>
      <c r="C34" s="31" t="s">
        <v>134</v>
      </c>
      <c r="D34" s="21">
        <v>106000</v>
      </c>
      <c r="E34" s="21">
        <v>32000</v>
      </c>
      <c r="F34" s="36">
        <f t="shared" si="0"/>
        <v>30.188679245283019</v>
      </c>
      <c r="G34" s="21">
        <v>172900</v>
      </c>
      <c r="H34" s="34">
        <f t="shared" si="1"/>
        <v>140900</v>
      </c>
    </row>
    <row r="35" spans="2:8" ht="15.75" x14ac:dyDescent="0.25">
      <c r="B35" s="18" t="s">
        <v>135</v>
      </c>
      <c r="C35" s="31" t="s">
        <v>136</v>
      </c>
      <c r="D35" s="21">
        <v>33239680</v>
      </c>
      <c r="E35" s="21">
        <v>23913464.059999999</v>
      </c>
      <c r="F35" s="36">
        <f t="shared" si="0"/>
        <v>71.942521889500739</v>
      </c>
      <c r="G35" s="21">
        <v>21260380.73</v>
      </c>
      <c r="H35" s="34">
        <f t="shared" si="1"/>
        <v>-2653083.3299999982</v>
      </c>
    </row>
    <row r="36" spans="2:8" ht="15.75" x14ac:dyDescent="0.25">
      <c r="B36" s="18" t="s">
        <v>137</v>
      </c>
      <c r="C36" s="31" t="s">
        <v>138</v>
      </c>
      <c r="D36" s="21">
        <v>107903322.14</v>
      </c>
      <c r="E36" s="21">
        <v>47170594</v>
      </c>
      <c r="F36" s="36">
        <f t="shared" si="0"/>
        <v>43.71560862491161</v>
      </c>
      <c r="G36" s="21">
        <v>33882603.189999998</v>
      </c>
      <c r="H36" s="34">
        <f t="shared" si="1"/>
        <v>-13287990.810000002</v>
      </c>
    </row>
    <row r="37" spans="2:8" ht="15.75" x14ac:dyDescent="0.25">
      <c r="B37" s="6" t="s">
        <v>139</v>
      </c>
      <c r="C37" s="33" t="s">
        <v>140</v>
      </c>
      <c r="D37" s="34">
        <v>551935306.75999999</v>
      </c>
      <c r="E37" s="34">
        <v>337540155.50999999</v>
      </c>
      <c r="F37" s="35">
        <f t="shared" si="0"/>
        <v>61.155746221680609</v>
      </c>
      <c r="G37" s="34">
        <v>342024725.63</v>
      </c>
      <c r="H37" s="34">
        <f t="shared" si="1"/>
        <v>4484570.1200000048</v>
      </c>
    </row>
    <row r="38" spans="2:8" ht="15.75" x14ac:dyDescent="0.25">
      <c r="B38" s="18" t="s">
        <v>141</v>
      </c>
      <c r="C38" s="31" t="s">
        <v>142</v>
      </c>
      <c r="D38" s="21">
        <v>539620506.75999999</v>
      </c>
      <c r="E38" s="21">
        <v>329217590.77999997</v>
      </c>
      <c r="F38" s="36">
        <f t="shared" si="0"/>
        <v>61.009095587692663</v>
      </c>
      <c r="G38" s="21">
        <v>335203281.10000002</v>
      </c>
      <c r="H38" s="34">
        <f t="shared" si="1"/>
        <v>5985690.3200000525</v>
      </c>
    </row>
    <row r="39" spans="2:8" ht="31.5" x14ac:dyDescent="0.25">
      <c r="B39" s="18" t="s">
        <v>143</v>
      </c>
      <c r="C39" s="31" t="s">
        <v>144</v>
      </c>
      <c r="D39" s="21">
        <v>12314800</v>
      </c>
      <c r="E39" s="21">
        <v>8322564.7300000004</v>
      </c>
      <c r="F39" s="36">
        <f t="shared" si="0"/>
        <v>67.581809936011965</v>
      </c>
      <c r="G39" s="21">
        <v>6821444.5300000003</v>
      </c>
      <c r="H39" s="34">
        <f t="shared" si="1"/>
        <v>-1501120.2000000002</v>
      </c>
    </row>
    <row r="40" spans="2:8" ht="15.75" x14ac:dyDescent="0.25">
      <c r="B40" s="6" t="s">
        <v>145</v>
      </c>
      <c r="C40" s="33" t="s">
        <v>146</v>
      </c>
      <c r="D40" s="34">
        <v>7932000</v>
      </c>
      <c r="E40" s="34">
        <v>4673989.28</v>
      </c>
      <c r="F40" s="35">
        <f t="shared" si="0"/>
        <v>58.925734745335355</v>
      </c>
      <c r="G40" s="34">
        <v>5068655.62</v>
      </c>
      <c r="H40" s="34">
        <f t="shared" si="1"/>
        <v>394666.33999999985</v>
      </c>
    </row>
    <row r="41" spans="2:8" ht="15.75" x14ac:dyDescent="0.25">
      <c r="B41" s="18" t="s">
        <v>147</v>
      </c>
      <c r="C41" s="31" t="s">
        <v>148</v>
      </c>
      <c r="D41" s="21">
        <v>7932000</v>
      </c>
      <c r="E41" s="21">
        <v>4673989.28</v>
      </c>
      <c r="F41" s="36">
        <f t="shared" si="0"/>
        <v>58.925734745335355</v>
      </c>
      <c r="G41" s="21">
        <v>5068655.62</v>
      </c>
      <c r="H41" s="34">
        <f t="shared" si="1"/>
        <v>394666.33999999985</v>
      </c>
    </row>
    <row r="42" spans="2:8" ht="15.75" x14ac:dyDescent="0.25">
      <c r="B42" s="6" t="s">
        <v>149</v>
      </c>
      <c r="C42" s="33" t="s">
        <v>150</v>
      </c>
      <c r="D42" s="34">
        <v>244308330.40000001</v>
      </c>
      <c r="E42" s="34">
        <v>144639340.22999999</v>
      </c>
      <c r="F42" s="35">
        <f t="shared" si="0"/>
        <v>59.203605539436808</v>
      </c>
      <c r="G42" s="34">
        <v>161026713.16999999</v>
      </c>
      <c r="H42" s="34">
        <f t="shared" si="1"/>
        <v>16387372.939999998</v>
      </c>
    </row>
    <row r="43" spans="2:8" ht="15.75" x14ac:dyDescent="0.25">
      <c r="B43" s="18" t="s">
        <v>151</v>
      </c>
      <c r="C43" s="31" t="s">
        <v>152</v>
      </c>
      <c r="D43" s="21">
        <v>15726314.199999999</v>
      </c>
      <c r="E43" s="21">
        <v>10466835.93</v>
      </c>
      <c r="F43" s="36">
        <f t="shared" si="0"/>
        <v>66.55619235942774</v>
      </c>
      <c r="G43" s="21">
        <v>10865334.800000001</v>
      </c>
      <c r="H43" s="34">
        <f t="shared" si="1"/>
        <v>398498.87000000104</v>
      </c>
    </row>
    <row r="44" spans="2:8" ht="15.75" x14ac:dyDescent="0.25">
      <c r="B44" s="18" t="s">
        <v>153</v>
      </c>
      <c r="C44" s="31" t="s">
        <v>154</v>
      </c>
      <c r="D44" s="21">
        <v>113836016.2</v>
      </c>
      <c r="E44" s="21">
        <v>80900225.200000003</v>
      </c>
      <c r="F44" s="36">
        <f t="shared" si="0"/>
        <v>71.067336947091803</v>
      </c>
      <c r="G44" s="21">
        <v>75941532.859999999</v>
      </c>
      <c r="H44" s="34">
        <f t="shared" si="1"/>
        <v>-4958692.3400000036</v>
      </c>
    </row>
    <row r="45" spans="2:8" ht="15.75" x14ac:dyDescent="0.25">
      <c r="B45" s="18" t="s">
        <v>155</v>
      </c>
      <c r="C45" s="31" t="s">
        <v>156</v>
      </c>
      <c r="D45" s="21">
        <v>114746000</v>
      </c>
      <c r="E45" s="21">
        <v>53272279.100000001</v>
      </c>
      <c r="F45" s="36">
        <f t="shared" si="0"/>
        <v>46.426262440520802</v>
      </c>
      <c r="G45" s="21">
        <v>74219845.510000005</v>
      </c>
      <c r="H45" s="34">
        <f t="shared" si="1"/>
        <v>20947566.410000004</v>
      </c>
    </row>
    <row r="46" spans="2:8" ht="15.75" x14ac:dyDescent="0.25">
      <c r="B46" s="6" t="s">
        <v>157</v>
      </c>
      <c r="C46" s="33" t="s">
        <v>158</v>
      </c>
      <c r="D46" s="34">
        <v>476804941</v>
      </c>
      <c r="E46" s="34">
        <v>274954912.07999998</v>
      </c>
      <c r="F46" s="35">
        <f t="shared" si="0"/>
        <v>57.666120553058612</v>
      </c>
      <c r="G46" s="34">
        <v>258283072.28</v>
      </c>
      <c r="H46" s="34">
        <f t="shared" si="1"/>
        <v>-16671839.799999982</v>
      </c>
    </row>
    <row r="47" spans="2:8" ht="15.75" x14ac:dyDescent="0.25">
      <c r="B47" s="18" t="s">
        <v>159</v>
      </c>
      <c r="C47" s="31" t="s">
        <v>160</v>
      </c>
      <c r="D47" s="21">
        <v>271455204</v>
      </c>
      <c r="E47" s="21">
        <v>156021359.59999999</v>
      </c>
      <c r="F47" s="36">
        <f t="shared" si="0"/>
        <v>57.475914000160408</v>
      </c>
      <c r="G47" s="21">
        <v>162061217.68000001</v>
      </c>
      <c r="H47" s="34">
        <f t="shared" si="1"/>
        <v>6039858.0800000131</v>
      </c>
    </row>
    <row r="48" spans="2:8" ht="15.75" x14ac:dyDescent="0.25">
      <c r="B48" s="18" t="s">
        <v>161</v>
      </c>
      <c r="C48" s="31" t="s">
        <v>162</v>
      </c>
      <c r="D48" s="21">
        <v>7660140</v>
      </c>
      <c r="E48" s="21">
        <v>6557474.9500000002</v>
      </c>
      <c r="F48" s="36">
        <f t="shared" si="0"/>
        <v>85.605157999723247</v>
      </c>
      <c r="G48" s="21">
        <v>0</v>
      </c>
      <c r="H48" s="34">
        <f t="shared" si="1"/>
        <v>-6557474.9500000002</v>
      </c>
    </row>
    <row r="49" spans="2:8" ht="15.75" x14ac:dyDescent="0.25">
      <c r="B49" s="18" t="s">
        <v>163</v>
      </c>
      <c r="C49" s="31" t="s">
        <v>164</v>
      </c>
      <c r="D49" s="21">
        <v>186079680</v>
      </c>
      <c r="E49" s="21">
        <v>103952227.06999999</v>
      </c>
      <c r="F49" s="36">
        <f t="shared" si="0"/>
        <v>55.8643625515693</v>
      </c>
      <c r="G49" s="21">
        <v>86197729.400000006</v>
      </c>
      <c r="H49" s="34">
        <f t="shared" si="1"/>
        <v>-17754497.669999987</v>
      </c>
    </row>
    <row r="50" spans="2:8" ht="31.5" x14ac:dyDescent="0.25">
      <c r="B50" s="18" t="s">
        <v>165</v>
      </c>
      <c r="C50" s="31" t="s">
        <v>166</v>
      </c>
      <c r="D50" s="21">
        <v>11609917</v>
      </c>
      <c r="E50" s="21">
        <v>8423850.4600000009</v>
      </c>
      <c r="F50" s="36">
        <f t="shared" si="0"/>
        <v>72.557370220648437</v>
      </c>
      <c r="G50" s="21">
        <v>10024125.199999999</v>
      </c>
      <c r="H50" s="34">
        <f t="shared" si="1"/>
        <v>1600274.7399999984</v>
      </c>
    </row>
    <row r="51" spans="2:8" ht="31.5" x14ac:dyDescent="0.25">
      <c r="B51" s="6" t="s">
        <v>167</v>
      </c>
      <c r="C51" s="33" t="s">
        <v>168</v>
      </c>
      <c r="D51" s="34">
        <v>39000000</v>
      </c>
      <c r="E51" s="34">
        <v>18397979.280000001</v>
      </c>
      <c r="F51" s="35">
        <f t="shared" si="0"/>
        <v>47.17430584615385</v>
      </c>
      <c r="G51" s="34">
        <v>17032896.579999998</v>
      </c>
      <c r="H51" s="34">
        <f t="shared" si="1"/>
        <v>-1365082.700000003</v>
      </c>
    </row>
    <row r="52" spans="2:8" ht="31.5" x14ac:dyDescent="0.25">
      <c r="B52" s="18" t="s">
        <v>169</v>
      </c>
      <c r="C52" s="31" t="s">
        <v>170</v>
      </c>
      <c r="D52" s="21">
        <v>39000000</v>
      </c>
      <c r="E52" s="21">
        <v>18397979.280000001</v>
      </c>
      <c r="F52" s="36">
        <f t="shared" si="0"/>
        <v>47.17430584615385</v>
      </c>
      <c r="G52" s="21">
        <v>17032896.579999998</v>
      </c>
      <c r="H52" s="34">
        <f t="shared" si="1"/>
        <v>-1365082.700000003</v>
      </c>
    </row>
    <row r="53" spans="2:8" ht="15.75" x14ac:dyDescent="0.25">
      <c r="B53" s="6" t="s">
        <v>72</v>
      </c>
      <c r="C53" s="33" t="s">
        <v>171</v>
      </c>
      <c r="D53" s="34">
        <f>D51+D46+D42+D40+D37+D30+D27+D23+D17+D14+D12+D6</f>
        <v>8499503778.7199993</v>
      </c>
      <c r="E53" s="34">
        <f>E51+E46+E42+E40+E37+E30+E27+E23+E17+E14+E12+E6</f>
        <v>5336857753.79</v>
      </c>
      <c r="F53" s="35">
        <f t="shared" si="0"/>
        <v>62.790227438356581</v>
      </c>
      <c r="G53" s="34">
        <f>G51+G46+G42+G40+G37+G30+G27+G23+G17+G14+G12+G6</f>
        <v>5183343184.460001</v>
      </c>
      <c r="H53" s="34">
        <f t="shared" si="1"/>
        <v>-153514569.32999897</v>
      </c>
    </row>
    <row r="55" spans="2:8" x14ac:dyDescent="0.25">
      <c r="D55" s="37"/>
      <c r="E55" s="37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 МП</vt:lpstr>
      <vt:lpstr>Р РПр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2021-10-11T07:07:01Z</dcterms:modified>
</cp:coreProperties>
</file>